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'Sheet1'!$A$1:$K$30</definedName>
  </definedNames>
  <calcPr fullCalcOnLoad="1"/>
</workbook>
</file>

<file path=xl/comments1.xml><?xml version="1.0" encoding="utf-8"?>
<comments xmlns="http://schemas.openxmlformats.org/spreadsheetml/2006/main">
  <authors>
    <author>JCleaven</author>
  </authors>
  <commentList>
    <comment ref="C4" authorId="0">
      <text>
        <r>
          <rPr>
            <b/>
            <sz val="8"/>
            <rFont val="Tahoma"/>
            <family val="0"/>
          </rPr>
          <t>JCleaven:</t>
        </r>
        <r>
          <rPr>
            <sz val="8"/>
            <rFont val="Tahoma"/>
            <family val="0"/>
          </rPr>
          <t xml:space="preserve">
Minimum = 42"
Maximum = 96"</t>
        </r>
      </text>
    </comment>
    <comment ref="C6" authorId="0">
      <text>
        <r>
          <rPr>
            <b/>
            <sz val="8"/>
            <rFont val="Tahoma"/>
            <family val="0"/>
          </rPr>
          <t>JCleaven:</t>
        </r>
        <r>
          <rPr>
            <sz val="8"/>
            <rFont val="Tahoma"/>
            <family val="0"/>
          </rPr>
          <t xml:space="preserve">
Maximum = 96"</t>
        </r>
      </text>
    </comment>
    <comment ref="C8" authorId="0">
      <text>
        <r>
          <rPr>
            <b/>
            <sz val="8"/>
            <rFont val="Tahoma"/>
            <family val="0"/>
          </rPr>
          <t>JCleaven:</t>
        </r>
        <r>
          <rPr>
            <sz val="8"/>
            <rFont val="Tahoma"/>
            <family val="0"/>
          </rPr>
          <t xml:space="preserve">
Minimum = 20 Degrees
Maximum = 30 Degrees</t>
        </r>
      </text>
    </comment>
    <comment ref="C10" authorId="0">
      <text>
        <r>
          <rPr>
            <b/>
            <sz val="8"/>
            <rFont val="Tahoma"/>
            <family val="0"/>
          </rPr>
          <t>JCleaven:</t>
        </r>
        <r>
          <rPr>
            <sz val="8"/>
            <rFont val="Tahoma"/>
            <family val="0"/>
          </rPr>
          <t xml:space="preserve">
Minimum = .001 Degrees
Maximum = 10 Degrees</t>
        </r>
      </text>
    </comment>
  </commentList>
</comments>
</file>

<file path=xl/sharedStrings.xml><?xml version="1.0" encoding="utf-8"?>
<sst xmlns="http://schemas.openxmlformats.org/spreadsheetml/2006/main" count="34" uniqueCount="30">
  <si>
    <t>Sweep Angle</t>
  </si>
  <si>
    <t>Radian of 1 degree</t>
  </si>
  <si>
    <t>Brace Angle (tan)</t>
  </si>
  <si>
    <t>Brace Angle (cos)</t>
  </si>
  <si>
    <t>Base Angle (sqrt)</t>
  </si>
  <si>
    <t>Base Angle (tan)</t>
  </si>
  <si>
    <t>Brace Length (length)</t>
  </si>
  <si>
    <t>Brace Length (angle)</t>
  </si>
  <si>
    <t>Orange</t>
  </si>
  <si>
    <t>Fixed bracket</t>
  </si>
  <si>
    <t>Top Universal</t>
  </si>
  <si>
    <t>Bottom universal</t>
  </si>
  <si>
    <t>Dead zone</t>
  </si>
  <si>
    <t>Bottom mount hole (l)</t>
  </si>
  <si>
    <t>Bottom mount hole (w)</t>
  </si>
  <si>
    <t>(H)</t>
  </si>
  <si>
    <t>Crossover Height</t>
  </si>
  <si>
    <t>Crossover Length</t>
  </si>
  <si>
    <t>(CL)</t>
  </si>
  <si>
    <t>(B)</t>
  </si>
  <si>
    <t>(S)</t>
  </si>
  <si>
    <t>Tube Length</t>
  </si>
  <si>
    <t>(TL)</t>
  </si>
  <si>
    <t>Bracing Width</t>
  </si>
  <si>
    <t>(W)</t>
  </si>
  <si>
    <t>Bracing Length</t>
  </si>
  <si>
    <t>(L)</t>
  </si>
  <si>
    <t>68 Degree Crossover System with Bracing</t>
  </si>
  <si>
    <t>Spread Angle</t>
  </si>
  <si>
    <t>Brace Angle (From Vertical)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</si>
</sst>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0000000"/>
    <numFmt numFmtId="172" formatCode="0.000"/>
    <numFmt numFmtId="173" formatCode="#\ ??/16"/>
    <numFmt numFmtId="174" formatCode="0.000000000000"/>
    <numFmt numFmtId="175" formatCode="#\ ???/???"/>
    <numFmt numFmtId="176" formatCode="#\ ?/4"/>
    <numFmt numFmtId="177" formatCode="#\ ?/8"/>
    <numFmt numFmtId="178" formatCode="#\ ?/2"/>
  </numFmts>
  <fonts count="12">
    <font>
      <sz val="10"/>
      <name val="Arial"/>
      <family val="0"/>
    </font>
    <font>
      <sz val="10"/>
      <color indexed="51"/>
      <name val="Arial"/>
      <family val="2"/>
    </font>
    <font>
      <sz val="10"/>
      <color indexed="13"/>
      <name val="Arial"/>
      <family val="2"/>
    </font>
    <font>
      <sz val="10"/>
      <color indexed="45"/>
      <name val="Arial"/>
      <family val="2"/>
    </font>
    <font>
      <sz val="10"/>
      <color indexed="48"/>
      <name val="Arial"/>
      <family val="2"/>
    </font>
    <font>
      <sz val="10"/>
      <color indexed="11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485775</xdr:colOff>
      <xdr:row>23</xdr:row>
      <xdr:rowOff>9525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3800475" y="400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171450</xdr:colOff>
      <xdr:row>3</xdr:row>
      <xdr:rowOff>19050</xdr:rowOff>
    </xdr:from>
    <xdr:to>
      <xdr:col>9</xdr:col>
      <xdr:colOff>361950</xdr:colOff>
      <xdr:row>19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71525"/>
          <a:ext cx="38481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76200</xdr:rowOff>
    </xdr:from>
    <xdr:to>
      <xdr:col>9</xdr:col>
      <xdr:colOff>28575</xdr:colOff>
      <xdr:row>35</xdr:row>
      <xdr:rowOff>9525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419475"/>
          <a:ext cx="6334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4.00390625" style="0" customWidth="1"/>
    <col min="2" max="2" width="7.421875" style="0" customWidth="1"/>
    <col min="16" max="16" width="20.28125" style="0" customWidth="1"/>
    <col min="17" max="17" width="12.00390625" style="0" customWidth="1"/>
  </cols>
  <sheetData>
    <row r="1" spans="1:17" ht="26.2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P1" s="1" t="s">
        <v>1</v>
      </c>
      <c r="Q1" s="1">
        <v>0.017453293</v>
      </c>
    </row>
    <row r="2" spans="1:17" ht="20.25">
      <c r="A2" s="10"/>
      <c r="B2" s="10"/>
      <c r="C2" s="10"/>
      <c r="D2" s="10"/>
      <c r="E2" s="10"/>
      <c r="F2" s="10"/>
      <c r="G2" s="10"/>
      <c r="H2" s="10"/>
      <c r="I2" s="10"/>
      <c r="J2" s="10"/>
      <c r="P2" s="1"/>
      <c r="Q2" s="1"/>
    </row>
    <row r="3" spans="16:17" ht="12.75">
      <c r="P3" s="1" t="s">
        <v>9</v>
      </c>
      <c r="Q3" s="1">
        <v>4.375</v>
      </c>
    </row>
    <row r="4" spans="1:17" ht="12.75">
      <c r="A4" t="s">
        <v>16</v>
      </c>
      <c r="B4" s="11" t="s">
        <v>15</v>
      </c>
      <c r="C4" s="8">
        <v>73</v>
      </c>
      <c r="P4" s="2" t="s">
        <v>0</v>
      </c>
      <c r="Q4" s="3">
        <f>(TAN(C10*Q1)*(C4+2))</f>
        <v>0</v>
      </c>
    </row>
    <row r="5" spans="16:17" ht="12.75">
      <c r="P5" s="4" t="s">
        <v>2</v>
      </c>
      <c r="Q5" s="3">
        <f>(TAN(C8*Q1)*(C4+2))</f>
        <v>0</v>
      </c>
    </row>
    <row r="6" spans="1:17" ht="12.75">
      <c r="A6" t="s">
        <v>17</v>
      </c>
      <c r="B6" s="11" t="s">
        <v>18</v>
      </c>
      <c r="C6" s="8">
        <v>30</v>
      </c>
      <c r="P6" s="4" t="s">
        <v>3</v>
      </c>
      <c r="Q6" s="3">
        <f>(C4+2)/COS(C8*Q1)</f>
        <v>75</v>
      </c>
    </row>
    <row r="7" spans="2:17" ht="12.75">
      <c r="B7" s="11"/>
      <c r="C7" s="8"/>
      <c r="P7" s="5" t="s">
        <v>4</v>
      </c>
      <c r="Q7" s="3">
        <f>SQRT((Q5*Q5)+(Q4*Q4))</f>
        <v>0</v>
      </c>
    </row>
    <row r="8" spans="1:17" ht="12.75">
      <c r="A8" t="s">
        <v>29</v>
      </c>
      <c r="B8" s="11" t="s">
        <v>19</v>
      </c>
      <c r="C8" s="8"/>
      <c r="P8" s="5" t="s">
        <v>5</v>
      </c>
      <c r="Q8" s="3" t="e">
        <f>(ATAN((Q5/Q4)))/Q1</f>
        <v>#DIV/0!</v>
      </c>
    </row>
    <row r="9" spans="2:17" ht="12.75">
      <c r="B9" s="11"/>
      <c r="C9" s="8"/>
      <c r="P9" s="6" t="s">
        <v>6</v>
      </c>
      <c r="Q9" s="3">
        <f>SQRT((Q7*Q7)+((C4+2)*(C4+2)))</f>
        <v>75</v>
      </c>
    </row>
    <row r="10" spans="1:17" ht="12.75">
      <c r="A10" t="s">
        <v>28</v>
      </c>
      <c r="B10" s="11" t="s">
        <v>20</v>
      </c>
      <c r="C10" s="12"/>
      <c r="P10" s="6" t="s">
        <v>7</v>
      </c>
      <c r="Q10" s="3" t="e">
        <f>(ATAN((C4+2)/Q7))/Q1</f>
        <v>#DIV/0!</v>
      </c>
    </row>
    <row r="11" spans="2:17" ht="12.75">
      <c r="B11" s="11"/>
      <c r="C11" s="8"/>
      <c r="P11" s="7" t="s">
        <v>8</v>
      </c>
      <c r="Q11" s="3">
        <f>ASIN(Q5/Q9)/Q1</f>
        <v>0</v>
      </c>
    </row>
    <row r="12" spans="1:17" ht="12.75">
      <c r="A12" t="s">
        <v>23</v>
      </c>
      <c r="B12" s="11" t="s">
        <v>24</v>
      </c>
      <c r="C12" s="13" t="e">
        <f>(12+Q20+Q5+Q18)*2</f>
        <v>#DIV/0!</v>
      </c>
      <c r="P12" s="1" t="s">
        <v>10</v>
      </c>
      <c r="Q12" s="3">
        <f>1.0053/COS(Q11*Q1)</f>
        <v>1.0053</v>
      </c>
    </row>
    <row r="13" spans="1:17" ht="12.75">
      <c r="A13" t="s">
        <v>25</v>
      </c>
      <c r="B13" s="11" t="s">
        <v>26</v>
      </c>
      <c r="C13" s="13" t="e">
        <f>+((C6/2)+(Q4-3.5)+Q17)*2</f>
        <v>#DIV/0!</v>
      </c>
      <c r="P13" s="1" t="s">
        <v>11</v>
      </c>
      <c r="Q13" s="3" t="e">
        <f>(1.12/SIN(Q10*Q1))</f>
        <v>#DIV/0!</v>
      </c>
    </row>
    <row r="14" spans="2:17" ht="12.75">
      <c r="B14" s="11"/>
      <c r="C14" s="9"/>
      <c r="P14" s="14" t="s">
        <v>12</v>
      </c>
      <c r="Q14" s="14"/>
    </row>
    <row r="15" spans="1:17" ht="12.75">
      <c r="A15" t="s">
        <v>21</v>
      </c>
      <c r="B15" s="11" t="s">
        <v>22</v>
      </c>
      <c r="C15" s="9" t="e">
        <f>+Q9-Q3-Q13-Q12</f>
        <v>#DIV/0!</v>
      </c>
      <c r="P15" s="1" t="s">
        <v>13</v>
      </c>
      <c r="Q15" s="3" t="e">
        <f>1.12/TAN(Q10*Q1)</f>
        <v>#DIV/0!</v>
      </c>
    </row>
    <row r="16" spans="16:17" ht="12.75">
      <c r="P16" s="1" t="s">
        <v>13</v>
      </c>
      <c r="Q16" s="3" t="e">
        <f>1-Q15</f>
        <v>#DIV/0!</v>
      </c>
    </row>
    <row r="17" spans="16:17" ht="12.75">
      <c r="P17" s="1" t="s">
        <v>13</v>
      </c>
      <c r="Q17" s="3" t="e">
        <f>COS(Q8*Q1)*Q16</f>
        <v>#DIV/0!</v>
      </c>
    </row>
    <row r="18" spans="16:17" ht="12.75">
      <c r="P18" s="1" t="s">
        <v>14</v>
      </c>
      <c r="Q18" s="3" t="e">
        <f>SIN(Q8*Q1)*Q16</f>
        <v>#DIV/0!</v>
      </c>
    </row>
    <row r="19" spans="16:17" ht="12.75">
      <c r="P19" s="1" t="s">
        <v>14</v>
      </c>
      <c r="Q19" s="3">
        <f>(SIN(Q11*Q1)*Q12)</f>
        <v>0</v>
      </c>
    </row>
    <row r="20" spans="16:17" ht="12.75">
      <c r="P20" s="1" t="s">
        <v>14</v>
      </c>
      <c r="Q20" s="3">
        <f>1.12-Q19</f>
        <v>1.12</v>
      </c>
    </row>
  </sheetData>
  <sheetProtection password="E184" sheet="1" objects="1" scenarios="1"/>
  <mergeCells count="2">
    <mergeCell ref="P14:Q14"/>
    <mergeCell ref="A1:J1"/>
  </mergeCells>
  <printOptions horizontalCentered="1"/>
  <pageMargins left="0.75" right="0.75" top="0.5" bottom="1" header="0.5" footer="0.5"/>
  <pageSetup fitToHeight="1" fitToWidth="1"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Laitram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JCleaven</dc:creator>
  <cp:keywords/>
  <dc:description/>
  <cp:lastModifiedBy>SBui</cp:lastModifiedBy>
  <cp:lastPrinted>2003-07-21T17:12:46Z</cp:lastPrinted>
  <dcterms:created xsi:type="dcterms:W3CDTF">2002-04-10T13:42:25Z</dcterms:created>
  <dcterms:modified xsi:type="dcterms:W3CDTF">2005-04-12T19:55:08Z</dcterms:modified>
  <cp:category/>
  <cp:version/>
  <cp:contentType/>
  <cp:contentStatus/>
</cp:coreProperties>
</file>